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#REF!</definedName>
    <definedName name="_xlnm.Sheet_Title" localSheetId="0">"Sheet1"</definedName>
    <definedName name="_xlnm.Print_Area" localSheetId="1">#REF!</definedName>
    <definedName name="_xlnm.Sheet_Title" localSheetId="1">"Sheet2"</definedName>
    <definedName name="_xlnm.Print_Area" localSheetId="2">#REF!</definedName>
    <definedName name="_xlnm.Sheet_Title" localSheetId="2">"Sheet3"</definedName>
  </definedNames>
  <calcPr calcMode="auto" iterate="1" iterateCount="100" iterateDelta="0.001"/>
  <webPublishing allowPng="1" css="0" characterSet="UTF-8"/>
</workbook>
</file>

<file path=xl/styles.xml><?xml version="1.0" encoding="utf-8"?>
<styleSheet xmlns="http://schemas.openxmlformats.org/spreadsheetml/2006/main">
  <numFmts count="1">
    <numFmt formatCode="0.0000" numFmtId="100"/>
  </numFmts>
  <fonts count="2">
    <font>
      <b val="0"/>
      <i val="0"/>
      <color rgb="FF000000"/>
      <name val="Sans"/>
      <strike val="0"/>
    </font>
    <font>
      <b val="0"/>
      <i val="0"/>
      <color rgb="FF000000"/>
      <name val="Sans"/>
      <sz val="10"/>
      <strike val="0"/>
    </font>
  </fonts>
  <fills count="3">
    <fill>
      <patternFill patternType="none"/>
    </fill>
    <fill>
      <patternFill patternType="gray125"/>
    </fill>
    <fill>
      <patternFill/>
    </fill>
  </fills>
  <borders count="1">
    <border diagonalUp="0" diagonalDown="0">
      <start style="none">
        <color rgb="FFC7C7C7"/>
      </start>
      <end style="none">
        <color rgb="FFC7C7C7"/>
      </end>
      <top style="none">
        <color rgb="FFC7C7C7"/>
      </top>
      <bottom style="none">
        <color rgb="FFC7C7C7"/>
      </bottom>
    </border>
  </borders>
  <cellStyleXfs count="1">
    <xf fontId="0" fillId="2" borderId="0"/>
  </cellStyleXfs>
  <cellXfs count="5">
    <xf applyAlignment="0" applyBorder="1" applyFont="1" applyFill="1" applyNumberFormat="0" fontId="0" fillId="2" borderId="0" xfId="0"/>
    <xf applyAlignment="1" applyBorder="1" applyFont="1" applyFill="1" applyNumberFormat="1" fontId="1" fillId="0" borderId="0" numFmtId="0" xfId="0">
      <alignment horizontal="general" vertical="bottom" wrapText="0" shrinkToFit="0" textRotation="0" indent="0"/>
    </xf>
    <xf applyAlignment="1" applyBorder="1" applyFont="1" applyFill="1" applyNumberFormat="1" fontId="1" fillId="0" borderId="0" numFmtId="100" xfId="0">
      <alignment horizontal="general" vertical="bottom" wrapText="0" shrinkToFit="0" textRotation="0" indent="0"/>
    </xf>
    <xf applyAlignment="1" applyBorder="1" applyFont="1" applyFill="1" applyNumberFormat="1" fontId="1" fillId="0" borderId="0" numFmtId="0" xfId="0">
      <alignment horizontal="general" vertical="bottom" wrapText="0" shrinkToFit="0" textRotation="0" indent="0"/>
    </xf>
    <xf applyAlignment="1" applyBorder="1" applyFont="1" applyFill="1" applyNumberFormat="1" fontId="1" fillId="0" borderId="0" numFmtId="0" xfId="0">
      <alignment horizontal="general" vertical="bottom" wrapText="0" shrinkToFit="0" textRotation="0" indent="0"/>
    </xf>
  </cellXfs>
</styleSheet>
</file>

<file path=xl/_rels/workbook.xml.rels><?xml version="1.0" encoding="UTF-8"?>
<Relationships xmlns="http://schemas.openxmlformats.org/package/2006/relationships">
  <Relationship Id="rId4" Type="http://schemas.openxmlformats.org/officeDocument/2006/relationships/styles" Target="styles.xml"/>
  <Relationship Id="rId3" Type="http://schemas.openxmlformats.org/officeDocument/2006/relationships/worksheet" Target="worksheets/sheet3.xml"/>
  <Relationship Id="rId2" Type="http://schemas.openxmlformats.org/officeDocument/2006/relationships/worksheet" Target="worksheets/sheet2.xml"/>
  <Relationship Id="rId1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0"/>
  </sheetPr>
  <dimension ref="A1:G24"/>
  <sheetViews>
    <sheetView workbookViewId="0" tabSelected="1">
      <selection activeCell="C12" sqref="C12"/>
    </sheetView>
  </sheetViews>
  <sheetFormatPr defaultRowHeight="12.75"/>
  <cols>
    <col min="1" max="4" style="1" width="9.142308"/>
    <col min="5" max="5" style="1" width="12.99922" customWidth="1"/>
    <col min="6" max="7" style="1" width="18.42746" bestFit="1" customWidth="1"/>
    <col min="8" max="256" style="1"/>
  </cols>
  <sheetData>
    <row r="1" spans="1:7">
      <c r="G1" t="str">
        <v>(1+C1/B1)*E1/9.8</v>
      </c>
    </row>
    <row r="2" spans="1:7">
      <c r="F2" t="str">
        <v>C2/B2-(1+C2/B2)*D2/9.8</v>
      </c>
    </row>
    <row r="3" spans="1:7">
      <c r="B3" t="str">
        <v>M (g)</v>
      </c>
      <c r="C3" t="str">
        <v>m (g)</v>
      </c>
      <c r="D3" t="str">
        <v>a (m/s^2)</v>
      </c>
      <c r="E3" t="str">
        <v>da (m/s^2)</v>
      </c>
      <c r="F3" t="str">
        <v>mu</v>
      </c>
      <c r="G3" t="str">
        <v>d mu</v>
      </c>
    </row>
    <row r="4" spans="1:7">
      <c r="A4">
        <v>1</v>
      </c>
      <c r="B4">
        <v>100</v>
      </c>
      <c r="C4">
        <v>25</v>
      </c>
      <c r="D4">
        <v>0.2747</v>
      </c>
      <c r="E4">
        <v>0.0017</v>
      </c>
      <c r="F4">
        <f>C4/B4-(1+C4/B4)*D4/9.8</f>
        <v>0.214961734693878</v>
      </c>
      <c r="G4">
        <f>(1+C4/B4)*E4/9.8</f>
        <v>0.000216836734693877</v>
      </c>
    </row>
    <row r="5" spans="1:7">
      <c r="A5">
        <v>2</v>
      </c>
      <c r="B5">
        <v>100</v>
      </c>
      <c r="C5">
        <v>25</v>
      </c>
      <c r="D5">
        <v>0.2716</v>
      </c>
      <c r="E5">
        <v>0.0024</v>
      </c>
      <c r="F5">
        <f>C5/B5-(1+C5/B5)*D5/9.8</f>
        <v>0.215357142857143</v>
      </c>
      <c r="G5">
        <f>(1+C5/B5)*E5/9.8</f>
        <v>0.000306122448979592</v>
      </c>
    </row>
    <row r="6" spans="1:7">
      <c r="A6">
        <v>3</v>
      </c>
      <c r="B6">
        <v>100</v>
      </c>
      <c r="C6">
        <v>25</v>
      </c>
      <c r="D6">
        <v>0.2778</v>
      </c>
      <c r="E6">
        <v>0.002</v>
      </c>
      <c r="F6">
        <f>C6/B6-(1+C6/B6)*D6/9.8</f>
        <v>0.214566326530612</v>
      </c>
      <c r="G6">
        <f>(1+C6/B6)*E6/9.8</f>
        <v>0.000255102040816326</v>
      </c>
    </row>
    <row r="7" spans="1:7">
      <c r="A7">
        <v>4</v>
      </c>
      <c r="B7">
        <v>100</v>
      </c>
      <c r="C7">
        <v>25</v>
      </c>
      <c r="D7">
        <v>0.2749</v>
      </c>
      <c r="E7">
        <v>0.0018</v>
      </c>
      <c r="F7">
        <f>C7/B7-(1+C7/B7)*D7/9.8</f>
        <v>0.214936224489796</v>
      </c>
      <c r="G7">
        <f>(1+C7/B7)*E7/9.8</f>
        <v>0.000229591836734694</v>
      </c>
    </row>
    <row r="8" spans="1:7">
      <c r="E8" t="str">
        <v>mean</v>
      </c>
      <c r="F8" s="2">
        <f>AVERAGE(F4:F7)</f>
        <v>0.214955357142857</v>
      </c>
      <c r="G8" s="2" t="str">
        <v>average(G4:G7)</v>
      </c>
    </row>
    <row r="9" spans="1:7">
      <c r="E9" t="str">
        <v>stdev</v>
      </c>
      <c r="F9" s="2">
        <f>_xlfn.STDEV.S(F4:F7)</f>
        <v>0.000323101278774884</v>
      </c>
      <c r="G9" s="2" t="str">
        <v>stdev(G4:G7)</v>
      </c>
    </row>
    <row r="10" spans="1:7">
      <c r="E10" t="str">
        <v>SDOM</v>
      </c>
      <c r="F10" s="2">
        <f>_xlfn.STDEV.S(F4:F7)/2</f>
        <v>0.000161550639387442</v>
      </c>
      <c r="G10" s="2" t="str">
        <v>stdev(G4:G7)/2</v>
      </c>
    </row>
    <row r="11" spans="1:7">
      <c r="F11" s="2"/>
      <c r="G11" s="2"/>
    </row>
    <row r="13" spans="1:7">
      <c r="A13">
        <v>1</v>
      </c>
      <c r="D13">
        <v>0.6887</v>
      </c>
      <c r="E13">
        <v>0.0032</v>
      </c>
    </row>
    <row r="14" spans="1:7">
      <c r="A14">
        <v>2</v>
      </c>
      <c r="D14">
        <v>0.6633</v>
      </c>
      <c r="E14">
        <v>0.003</v>
      </c>
    </row>
    <row r="15" spans="1:7">
      <c r="A15">
        <v>3</v>
      </c>
      <c r="D15">
        <v>0.6779</v>
      </c>
      <c r="E15">
        <v>0.0025</v>
      </c>
    </row>
    <row r="16" spans="1:7">
      <c r="A16">
        <v>4</v>
      </c>
      <c r="D16">
        <v>0.6762</v>
      </c>
      <c r="E16">
        <v>0.26</v>
      </c>
    </row>
    <row r="21" spans="1:7">
      <c r="A21">
        <v>1</v>
      </c>
      <c r="D21">
        <v>1.237</v>
      </c>
      <c r="E21">
        <v>0.0053</v>
      </c>
    </row>
    <row r="22" spans="1:7">
      <c r="A22">
        <v>2</v>
      </c>
      <c r="D22">
        <v>1.262</v>
      </c>
      <c r="E22">
        <v>0.0037</v>
      </c>
    </row>
    <row r="23" spans="1:7">
      <c r="A23">
        <v>3</v>
      </c>
      <c r="D23">
        <v>1.285</v>
      </c>
      <c r="E23">
        <v>0.0036</v>
      </c>
    </row>
    <row r="24" spans="1:7">
      <c r="A24">
        <v>4</v>
      </c>
      <c r="D24">
        <v>1.28</v>
      </c>
      <c r="E24">
        <v>0.0036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 blackAndWhite="0" cellComments="asDisplayed" draft="0" errors="displayed" orientation="portrait" pageOrder="downThenOver" paperSize="1" scale="100" useFirstPageNumber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0"/>
  </sheetPr>
  <dimension ref="A1"/>
  <sheetViews>
    <sheetView workbookViewId="0">
      <selection activeCell="A1" sqref="A1"/>
    </sheetView>
  </sheetViews>
  <sheetFormatPr defaultRowHeight="12.75"/>
  <cols>
    <col min="1" max="256" style="3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 blackAndWhite="0" cellComments="asDisplayed" draft="0" errors="displayed" orientation="portrait" pageOrder="downThenOver" paperSize="1" scale="100" useFirstPageNumber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0"/>
  </sheetPr>
  <dimension ref="A1"/>
  <sheetViews>
    <sheetView workbookViewId="0">
      <selection activeCell="A1" sqref="A1"/>
    </sheetView>
  </sheetViews>
  <sheetFormatPr defaultRowHeight="12.75"/>
  <cols>
    <col min="1" max="256" style="4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 blackAndWhite="0" cellComments="asDisplayed" draft="0" errors="displayed" orientation="portrait" pageOrder="downThenOver" paperSize="1" scale="100" useFirstPageNumb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1.1209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2015-10-15T12:35:03Z</dcterms:modified>
  <dcterms:created xsi:type="dcterms:W3CDTF">2015-10-14T20:07:59Z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