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7830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<sst xmlns="http://schemas.openxmlformats.org/spreadsheetml/2006/main" count="17" uniqueCount="17">
  <si>
    <t>phi</t>
  </si>
  <si>
    <t>theta</t>
  </si>
  <si>
    <t>m=</t>
  </si>
  <si>
    <t>psi</t>
  </si>
  <si>
    <t>x'</t>
  </si>
  <si>
    <t>y'</t>
  </si>
  <si>
    <t>z'</t>
  </si>
  <si>
    <t>x</t>
  </si>
  <si>
    <t>y</t>
  </si>
  <si>
    <t>z</t>
  </si>
  <si>
    <t>A</t>
  </si>
  <si>
    <t>B</t>
  </si>
  <si>
    <t>C</t>
  </si>
  <si>
    <t>D</t>
  </si>
  <si>
    <t>$F$1*E11+$G$1*F11+$H$1*G11</t>
  </si>
  <si>
    <t>$F$2*E12+$G$2*F12+$H$2*G12</t>
  </si>
  <si>
    <t>$F$3*E13+$G$3*F13+$H$3*G13</t>
  </si>
</sst>
</file>

<file path=xl/styles.xml><?xml version="1.0" encoding="utf-8"?>
<styleSheet xmlns="http://schemas.openxmlformats.org/spreadsheetml/2006/main">
  <numFmts count="9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00"/>
  </numFmts>
  <fonts count="1">
    <font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" workbookViewId="0" topLeftCell="A1">
      <selection activeCell="D20" sqref="D20"/>
    </sheetView>
  </sheetViews>
  <sheetFormatPr defaultColWidth="9.00390625" defaultRowHeight="12.75"/>
  <cols>
    <col min="1" max="2" width="9.125" style="3" customWidth="1"/>
    <col min="3" max="3" width="8.25390625" style="3" customWidth="1"/>
    <col min="4" max="256" width="9.125" style="3" customWidth="1"/>
  </cols>
  <sheetData>
    <row r="1" spans="1:8" ht="13.5">
      <c r="A1" s="3" t="s">
        <v>0</v>
      </c>
      <c r="B1" s="3">
        <f>PI()/2</f>
        <v>1.5707963267948966</v>
      </c>
      <c r="F1" s="2">
        <f>COS(B1)*COS(B3)-COS(B2)*SIN(B1)*SIN(B3)</f>
        <v>1</v>
      </c>
      <c r="G1" s="2">
        <f>-COS(B3)*COS(B2)*SIN(B1)-COS(B1)*SIN(B3)</f>
        <v>0</v>
      </c>
      <c r="H1" s="2">
        <f>SIN(B1)*SIN(B2)</f>
        <v>1.2246467991473532E-16</v>
      </c>
    </row>
    <row r="2" spans="1:8" ht="13.5">
      <c r="A2" s="3" t="s">
        <v>1</v>
      </c>
      <c r="B2" s="3">
        <f>PI()</f>
        <v>3.141592653589793</v>
      </c>
      <c r="E2" s="3" t="s">
        <v>2</v>
      </c>
      <c r="F2" s="2">
        <f>COS(B3)*SIN(B1)+COS(B1)*COS(B2)*SIN(B3)</f>
        <v>0</v>
      </c>
      <c r="G2" s="2">
        <f>COS(B1)*COS(B3)*COS(B2)-SIN(B1)*SIN(B3)</f>
        <v>-1</v>
      </c>
      <c r="H2" s="2">
        <f>-COS(B1)*SIN(B2)</f>
        <v>-7.498798913309288E-33</v>
      </c>
    </row>
    <row r="3" spans="1:8" ht="13.5">
      <c r="A3" s="3" t="s">
        <v>3</v>
      </c>
      <c r="B3" s="3">
        <f>PI()/2</f>
        <v>1.5707963267948966</v>
      </c>
      <c r="F3" s="2">
        <f>SIN(B3)*SIN(B2)</f>
        <v>1.2246467991473532E-16</v>
      </c>
      <c r="G3" s="2">
        <f>COS(B3)*SIN(B2)</f>
        <v>7.498798913309288E-33</v>
      </c>
      <c r="H3" s="2">
        <f>COS(B2)</f>
        <v>-1</v>
      </c>
    </row>
    <row r="4" ht="13.5"/>
    <row r="5" spans="1:7" ht="13.5">
      <c r="A5" s="3" t="s">
        <v>4</v>
      </c>
      <c r="B5" s="3" t="s">
        <v>5</v>
      </c>
      <c r="C5" s="3" t="s">
        <v>6</v>
      </c>
      <c r="E5" s="3" t="s">
        <v>7</v>
      </c>
      <c r="F5" s="3" t="s">
        <v>8</v>
      </c>
      <c r="G5" s="3" t="s">
        <v>9</v>
      </c>
    </row>
    <row r="6" spans="1:8" ht="13.5">
      <c r="A6" s="4">
        <f>$F$1*E6+$G$1*F6+$H$1*G6</f>
        <v>1.0000000000000002</v>
      </c>
      <c r="B6" s="4">
        <f>$F$2*E6+$G$2*F6+$H$2*G6</f>
        <v>-1</v>
      </c>
      <c r="C6" s="4">
        <f>$F$3*E6+$G$3*F6+$H$3*G6</f>
        <v>-0.9999999999999999</v>
      </c>
      <c r="E6" s="3">
        <v>1</v>
      </c>
      <c r="F6" s="3">
        <v>1</v>
      </c>
      <c r="G6" s="3">
        <v>1</v>
      </c>
      <c r="H6" s="3" t="s">
        <v>10</v>
      </c>
    </row>
    <row r="7" spans="1:8" ht="13.5">
      <c r="A7" s="4">
        <f>$F$1*E7+$G$1*F7+$H$1*G7</f>
        <v>-0.9999999999999999</v>
      </c>
      <c r="B7" s="4">
        <f>$F$2*E7+$G$2*F7+$H$2*G7</f>
        <v>1</v>
      </c>
      <c r="C7" s="4">
        <f>$F$3*E7+$G$3*F7+$H$3*G7</f>
        <v>-1.0000000000000002</v>
      </c>
      <c r="E7" s="3">
        <v>-1</v>
      </c>
      <c r="F7" s="3">
        <v>-1</v>
      </c>
      <c r="G7" s="3">
        <v>1</v>
      </c>
      <c r="H7" s="3" t="s">
        <v>11</v>
      </c>
    </row>
    <row r="8" spans="1:8" ht="13.5">
      <c r="A8" s="4">
        <f>$F$1*E8+$G$1*F8+$H$1*G8</f>
        <v>-1.0000000000000002</v>
      </c>
      <c r="B8" s="4">
        <f>$F$2*E8+$G$2*F8+$H$2*G8</f>
        <v>-1</v>
      </c>
      <c r="C8" s="4">
        <f>$F$3*E8+$G$3*F8+$H$3*G8</f>
        <v>0.9999999999999999</v>
      </c>
      <c r="E8" s="3">
        <v>-1</v>
      </c>
      <c r="F8" s="3">
        <v>1</v>
      </c>
      <c r="G8" s="3">
        <v>-1</v>
      </c>
      <c r="H8" s="3" t="s">
        <v>12</v>
      </c>
    </row>
    <row r="9" spans="1:8" ht="13.5">
      <c r="A9" s="4">
        <f>$F$1*E9+$G$1*F9+$H$1*G9</f>
        <v>0.9999999999999999</v>
      </c>
      <c r="B9" s="4">
        <f>$F$2*E9+$G$2*F9+$H$2*G9</f>
        <v>1</v>
      </c>
      <c r="C9" s="4">
        <f>$F$3*E9+$G$3*F9+$H$3*G9</f>
        <v>1.0000000000000002</v>
      </c>
      <c r="E9" s="3">
        <v>1</v>
      </c>
      <c r="F9" s="3">
        <v>-1</v>
      </c>
      <c r="G9" s="3">
        <v>-1</v>
      </c>
      <c r="H9" s="3" t="s">
        <v>13</v>
      </c>
    </row>
    <row r="11" ht="13.5">
      <c r="A11" s="4" t="s">
        <v>14</v>
      </c>
    </row>
    <row r="12" ht="13.5">
      <c r="B12" s="4" t="s">
        <v>15</v>
      </c>
    </row>
    <row r="13" ht="13.5">
      <c r="C13" s="4" t="s">
        <v>16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3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3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2014-11-06T16:40:00Z</dcterms:created>
  <dcterms:modified xsi:type="dcterms:W3CDTF">2014-11-06T19:03:38Z</dcterms:modified>
  <cp:category/>
  <cp:version/>
  <cp:contentType/>
  <cp:contentStatus/>
</cp:coreProperties>
</file>